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谢春红\投融资\债权融资产品介绍\上海银行贷款产品 20160713\园区通知 20160721\"/>
    </mc:Choice>
  </mc:AlternateContent>
  <bookViews>
    <workbookView xWindow="0" yWindow="0" windowWidth="22950" windowHeight="9945"/>
  </bookViews>
  <sheets>
    <sheet name="Sheet1" sheetId="1" r:id="rId1"/>
  </sheets>
  <definedNames>
    <definedName name="_xlnm._FilterDatabase" localSheetId="0" hidden="1">Sheet1!$E$17:$E$23</definedName>
  </definedNames>
  <calcPr calcId="152511"/>
</workbook>
</file>

<file path=xl/calcChain.xml><?xml version="1.0" encoding="utf-8"?>
<calcChain xmlns="http://schemas.openxmlformats.org/spreadsheetml/2006/main">
  <c r="D38" i="1" l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G14" i="1"/>
  <c r="G13" i="1"/>
  <c r="G12" i="1"/>
  <c r="G11" i="1"/>
  <c r="G10" i="1"/>
  <c r="G9" i="1"/>
  <c r="G8" i="1"/>
  <c r="B39" i="1" l="1"/>
  <c r="D39" i="1"/>
  <c r="D37" i="1"/>
  <c r="D35" i="1"/>
</calcChain>
</file>

<file path=xl/comments1.xml><?xml version="1.0" encoding="utf-8"?>
<comments xmlns="http://schemas.openxmlformats.org/spreadsheetml/2006/main">
  <authors>
    <author>yinying1</author>
  </authors>
  <commentList>
    <comment ref="D37" authorId="0" shapeId="0">
      <text>
        <r>
          <rPr>
            <b/>
            <sz val="9"/>
            <color indexed="81"/>
            <rFont val="宋体"/>
            <family val="3"/>
            <charset val="134"/>
          </rPr>
          <t>提示：
完整填列以上7项后，得到结果。</t>
        </r>
      </text>
    </comment>
  </commentList>
</comments>
</file>

<file path=xl/sharedStrings.xml><?xml version="1.0" encoding="utf-8"?>
<sst xmlns="http://schemas.openxmlformats.org/spreadsheetml/2006/main" count="51" uniqueCount="49">
  <si>
    <t>授信条件匹配表</t>
  </si>
  <si>
    <t>注册资金</t>
  </si>
  <si>
    <t>万元</t>
  </si>
  <si>
    <t>公司经营年限</t>
  </si>
  <si>
    <t>年</t>
  </si>
  <si>
    <t>%</t>
  </si>
  <si>
    <t>获得国家创新基金项目</t>
  </si>
  <si>
    <t>获得上海市创新基金项目</t>
  </si>
  <si>
    <t>上海市科委认定的上海市创新型企业</t>
  </si>
  <si>
    <t>上海市科技小巨人企业</t>
  </si>
  <si>
    <t>小巨人培育企业</t>
  </si>
  <si>
    <t>上海市高新技术企业</t>
  </si>
  <si>
    <t>上海市高新技术成果转化项目认定企业</t>
  </si>
  <si>
    <t>上海市经济和信息化委员会认定的“专精特新”中小企业</t>
  </si>
  <si>
    <t>全国中小企业股份转让系统（“新三板”）挂牌和拟挂牌企业</t>
  </si>
  <si>
    <t>上海股权托管交易中心科技创新板挂牌和E板挂牌企业等</t>
  </si>
  <si>
    <t>国家重点支持的节能环保产业</t>
  </si>
  <si>
    <t>新兴信息产业</t>
  </si>
  <si>
    <t>生物产业</t>
  </si>
  <si>
    <t>新能源产业</t>
  </si>
  <si>
    <t>新能源汽车产业</t>
  </si>
  <si>
    <t>高端装备制造业</t>
  </si>
  <si>
    <t>新材料产业</t>
  </si>
  <si>
    <t>关系国计民生的教育、医疗健康等行业的企业</t>
  </si>
  <si>
    <t>是否是重点支持类</t>
  </si>
  <si>
    <t>↓请填写此列</t>
    <phoneticPr fontId="9" type="noConversion"/>
  </si>
  <si>
    <t>负债总额/资产总额（资产负债率）</t>
    <phoneticPr fontId="9" type="noConversion"/>
  </si>
  <si>
    <r>
      <t>2</t>
    </r>
    <r>
      <rPr>
        <sz val="11"/>
        <color theme="1"/>
        <rFont val="宋体"/>
        <family val="3"/>
        <charset val="134"/>
        <scheme val="minor"/>
      </rPr>
      <t>015年度</t>
    </r>
    <r>
      <rPr>
        <sz val="11"/>
        <color theme="1"/>
        <rFont val="宋体"/>
        <family val="3"/>
        <charset val="134"/>
        <scheme val="minor"/>
      </rPr>
      <t>销售收入</t>
    </r>
    <phoneticPr fontId="9" type="noConversion"/>
  </si>
  <si>
    <r>
      <t>2</t>
    </r>
    <r>
      <rPr>
        <sz val="11"/>
        <color theme="1"/>
        <rFont val="宋体"/>
        <family val="3"/>
        <charset val="134"/>
        <scheme val="minor"/>
      </rPr>
      <t>015年末</t>
    </r>
    <r>
      <rPr>
        <sz val="11"/>
        <color theme="1"/>
        <rFont val="宋体"/>
        <family val="3"/>
        <charset val="134"/>
        <scheme val="minor"/>
      </rPr>
      <t>净资产</t>
    </r>
    <phoneticPr fontId="9" type="noConversion"/>
  </si>
  <si>
    <t>企业注册地是否在上海，具有法人资格，且依法纳税</t>
    <phoneticPr fontId="9" type="noConversion"/>
  </si>
  <si>
    <t>单位</t>
    <phoneticPr fontId="9" type="noConversion"/>
  </si>
  <si>
    <t>是</t>
  </si>
  <si>
    <t>否</t>
  </si>
  <si>
    <t>企业性质是否为房地产投资与开发企业、娱乐行业、经营融资业务的企业、工业制造业、建筑行业、玻璃行业，造纸行业等限制行业？</t>
    <phoneticPr fontId="9" type="noConversion"/>
  </si>
  <si>
    <t>是否符合本产品贷款条件</t>
    <phoneticPr fontId="9" type="noConversion"/>
  </si>
  <si>
    <t>担保费率</t>
    <phoneticPr fontId="9" type="noConversion"/>
  </si>
  <si>
    <t>必选项
（贷款必备条件）</t>
    <phoneticPr fontId="9" type="noConversion"/>
  </si>
  <si>
    <t>可选项
（若有符合项，请选择“是")</t>
    <phoneticPr fontId="9" type="noConversion"/>
  </si>
  <si>
    <t>初步可贷款限额
（一般最高限额500万元）</t>
    <phoneticPr fontId="9" type="noConversion"/>
  </si>
  <si>
    <t>重点支持类</t>
    <phoneticPr fontId="9" type="noConversion"/>
  </si>
  <si>
    <t>非重点支持类</t>
    <phoneticPr fontId="9" type="noConversion"/>
  </si>
  <si>
    <t>贷款200万元（含）以下</t>
    <phoneticPr fontId="9" type="noConversion"/>
  </si>
  <si>
    <t>贷款200万元~500万元（含）</t>
    <phoneticPr fontId="9" type="noConversion"/>
  </si>
  <si>
    <t>企业信息</t>
    <phoneticPr fontId="9" type="noConversion"/>
  </si>
  <si>
    <t>企业名称</t>
    <phoneticPr fontId="9" type="noConversion"/>
  </si>
  <si>
    <t>联系人</t>
    <phoneticPr fontId="9" type="noConversion"/>
  </si>
  <si>
    <t>电话</t>
    <phoneticPr fontId="9" type="noConversion"/>
  </si>
  <si>
    <t>融资需求</t>
    <phoneticPr fontId="9" type="noConversion"/>
  </si>
  <si>
    <t>请将填写完整的表格发送到:xiech@tj-ibi.com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</si>
</sst>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4"/>
      <color theme="1"/>
      <name val="宋体"/>
      <family val="3"/>
      <charset val="134"/>
      <scheme val="major"/>
    </font>
    <font>
      <b/>
      <sz val="10.5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b/>
      <sz val="15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u/>
      <sz val="11"/>
      <color theme="10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7" fillId="2" borderId="13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8" fillId="0" borderId="7" xfId="0" applyNumberFormat="1" applyFont="1" applyBorder="1" applyAlignment="1">
      <alignment horizontal="center" vertical="center" wrapText="1"/>
    </xf>
    <xf numFmtId="10" fontId="8" fillId="0" borderId="14" xfId="0" applyNumberFormat="1" applyFont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0" xfId="0" applyBorder="1">
      <alignment vertical="center"/>
    </xf>
    <xf numFmtId="0" fontId="0" fillId="4" borderId="18" xfId="0" applyFill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2" borderId="14" xfId="0" applyFill="1" applyBorder="1">
      <alignment vertical="center"/>
    </xf>
    <xf numFmtId="10" fontId="8" fillId="0" borderId="15" xfId="0" applyNumberFormat="1" applyFont="1" applyBorder="1" applyAlignment="1">
      <alignment horizontal="center" vertical="center" wrapText="1"/>
    </xf>
    <xf numFmtId="10" fontId="8" fillId="0" borderId="1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1" xfId="0" applyFont="1" applyBorder="1" applyAlignment="1">
      <alignment horizontal="justify" vertical="center"/>
    </xf>
    <xf numFmtId="0" fontId="0" fillId="0" borderId="14" xfId="0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2" fillId="4" borderId="13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0" xfId="0" applyFont="1" applyBorder="1" applyAlignment="1">
      <alignment horizontal="justify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20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3" fillId="0" borderId="0" xfId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35831;&#23558;&#22635;&#20889;&#23436;&#25972;&#30340;&#34920;&#26684;&#21457;&#36865;&#21040;:xiech@tj-ibi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45"/>
  <sheetViews>
    <sheetView tabSelected="1" workbookViewId="0">
      <selection activeCell="O39" sqref="O39"/>
    </sheetView>
  </sheetViews>
  <sheetFormatPr defaultColWidth="9" defaultRowHeight="13.5" x14ac:dyDescent="0.15"/>
  <cols>
    <col min="2" max="2" width="28.25" bestFit="1" customWidth="1"/>
    <col min="3" max="3" width="14.25" customWidth="1"/>
    <col min="4" max="4" width="55.125" customWidth="1"/>
    <col min="5" max="5" width="13" bestFit="1" customWidth="1"/>
    <col min="6" max="6" width="5.25" bestFit="1" customWidth="1"/>
    <col min="7" max="7" width="8.5" hidden="1" customWidth="1"/>
    <col min="8" max="8" width="5.375" hidden="1" customWidth="1"/>
  </cols>
  <sheetData>
    <row r="1" spans="2:7" ht="19.5" x14ac:dyDescent="0.15">
      <c r="B1" s="60" t="s">
        <v>43</v>
      </c>
    </row>
    <row r="2" spans="2:7" x14ac:dyDescent="0.15">
      <c r="B2" s="75" t="s">
        <v>44</v>
      </c>
      <c r="C2" s="77"/>
      <c r="D2" s="76"/>
    </row>
    <row r="3" spans="2:7" x14ac:dyDescent="0.15">
      <c r="B3" s="75" t="s">
        <v>45</v>
      </c>
      <c r="C3" s="76"/>
      <c r="D3" s="66" t="s">
        <v>46</v>
      </c>
    </row>
    <row r="4" spans="2:7" x14ac:dyDescent="0.15">
      <c r="B4" s="75" t="s">
        <v>47</v>
      </c>
      <c r="C4" s="77"/>
      <c r="D4" s="76"/>
    </row>
    <row r="6" spans="2:7" ht="25.5" customHeight="1" thickBot="1" x14ac:dyDescent="0.2">
      <c r="B6" s="60" t="s">
        <v>0</v>
      </c>
    </row>
    <row r="7" spans="2:7" ht="14.25" thickBot="1" x14ac:dyDescent="0.2">
      <c r="B7" s="36"/>
      <c r="C7" s="37"/>
      <c r="D7" s="40"/>
      <c r="E7" s="39" t="s">
        <v>25</v>
      </c>
      <c r="F7" s="41" t="s">
        <v>30</v>
      </c>
    </row>
    <row r="8" spans="2:7" x14ac:dyDescent="0.15">
      <c r="B8" s="67" t="s">
        <v>36</v>
      </c>
      <c r="C8" s="1">
        <v>1</v>
      </c>
      <c r="D8" s="17" t="s">
        <v>1</v>
      </c>
      <c r="E8" s="38"/>
      <c r="F8" s="2" t="s">
        <v>2</v>
      </c>
      <c r="G8" s="3">
        <f>IF(E8&gt;=100,1,0)</f>
        <v>0</v>
      </c>
    </row>
    <row r="9" spans="2:7" x14ac:dyDescent="0.15">
      <c r="B9" s="68"/>
      <c r="C9" s="5">
        <v>2</v>
      </c>
      <c r="D9" s="23" t="s">
        <v>3</v>
      </c>
      <c r="E9" s="33"/>
      <c r="F9" s="6" t="s">
        <v>4</v>
      </c>
      <c r="G9" s="3">
        <f>IF(E9&gt;=3,1,0)</f>
        <v>0</v>
      </c>
    </row>
    <row r="10" spans="2:7" x14ac:dyDescent="0.15">
      <c r="B10" s="68"/>
      <c r="C10" s="5">
        <v>3</v>
      </c>
      <c r="D10" s="45" t="s">
        <v>26</v>
      </c>
      <c r="E10" s="33"/>
      <c r="F10" s="6" t="s">
        <v>5</v>
      </c>
      <c r="G10" s="3">
        <f>IF(E10&lt;=65,1,0)</f>
        <v>1</v>
      </c>
    </row>
    <row r="11" spans="2:7" x14ac:dyDescent="0.15">
      <c r="B11" s="68"/>
      <c r="C11" s="5">
        <v>4</v>
      </c>
      <c r="D11" s="45" t="s">
        <v>27</v>
      </c>
      <c r="E11" s="34"/>
      <c r="F11" s="6" t="s">
        <v>2</v>
      </c>
      <c r="G11" s="3">
        <f>IF(E11&gt;30000,0,1)</f>
        <v>1</v>
      </c>
    </row>
    <row r="12" spans="2:7" x14ac:dyDescent="0.15">
      <c r="B12" s="68"/>
      <c r="C12" s="5">
        <v>5</v>
      </c>
      <c r="D12" s="45" t="s">
        <v>28</v>
      </c>
      <c r="E12" s="34"/>
      <c r="F12" s="6" t="s">
        <v>2</v>
      </c>
      <c r="G12" s="3">
        <f>IF(E12&gt;3000,0,1)</f>
        <v>1</v>
      </c>
    </row>
    <row r="13" spans="2:7" x14ac:dyDescent="0.15">
      <c r="B13" s="68"/>
      <c r="C13" s="5">
        <v>6</v>
      </c>
      <c r="D13" s="46" t="s">
        <v>29</v>
      </c>
      <c r="E13" s="34" t="s">
        <v>31</v>
      </c>
      <c r="F13" s="6"/>
      <c r="G13" s="3">
        <f>IF(E13="是",1,0)</f>
        <v>1</v>
      </c>
    </row>
    <row r="14" spans="2:7" ht="36.950000000000003" customHeight="1" thickBot="1" x14ac:dyDescent="0.2">
      <c r="B14" s="69"/>
      <c r="C14" s="47">
        <v>7</v>
      </c>
      <c r="D14" s="48" t="s">
        <v>33</v>
      </c>
      <c r="E14" s="35" t="s">
        <v>32</v>
      </c>
      <c r="F14" s="49"/>
      <c r="G14" s="3">
        <f>IF(E14="否",1,0)</f>
        <v>1</v>
      </c>
    </row>
    <row r="15" spans="2:7" ht="14.25" thickBot="1" x14ac:dyDescent="0.2">
      <c r="B15" s="14"/>
      <c r="C15" s="3"/>
      <c r="D15" s="15"/>
      <c r="E15" s="16"/>
      <c r="F15" s="3"/>
      <c r="G15" s="3"/>
    </row>
    <row r="16" spans="2:7" ht="14.25" thickBot="1" x14ac:dyDescent="0.2">
      <c r="B16" s="62"/>
      <c r="C16" s="63"/>
      <c r="D16" s="64"/>
      <c r="E16" s="65"/>
      <c r="F16" s="3"/>
      <c r="G16" s="3"/>
    </row>
    <row r="17" spans="2:9" ht="17.100000000000001" customHeight="1" x14ac:dyDescent="0.15">
      <c r="B17" s="70" t="s">
        <v>37</v>
      </c>
      <c r="C17" s="17">
        <v>1</v>
      </c>
      <c r="D17" s="18" t="s">
        <v>6</v>
      </c>
      <c r="E17" s="32"/>
      <c r="F17" s="19"/>
      <c r="G17" s="20"/>
      <c r="H17" s="20">
        <f t="shared" ref="H17:H34" si="0">IF(E17="是",1,0)</f>
        <v>0</v>
      </c>
      <c r="I17" s="20"/>
    </row>
    <row r="18" spans="2:9" ht="17.100000000000001" customHeight="1" x14ac:dyDescent="0.15">
      <c r="B18" s="71"/>
      <c r="C18" s="3">
        <v>2</v>
      </c>
      <c r="D18" s="4" t="s">
        <v>7</v>
      </c>
      <c r="E18" s="33"/>
      <c r="F18" s="21"/>
      <c r="G18" s="20"/>
      <c r="H18" s="20">
        <f t="shared" si="0"/>
        <v>0</v>
      </c>
      <c r="I18" s="20"/>
    </row>
    <row r="19" spans="2:9" ht="17.100000000000001" customHeight="1" x14ac:dyDescent="0.15">
      <c r="B19" s="71"/>
      <c r="C19" s="3">
        <v>3</v>
      </c>
      <c r="D19" s="4" t="s">
        <v>8</v>
      </c>
      <c r="E19" s="33"/>
      <c r="F19" s="21"/>
      <c r="G19" s="20"/>
      <c r="H19" s="20">
        <f t="shared" si="0"/>
        <v>0</v>
      </c>
      <c r="I19" s="20"/>
    </row>
    <row r="20" spans="2:9" ht="17.100000000000001" customHeight="1" x14ac:dyDescent="0.15">
      <c r="B20" s="71"/>
      <c r="C20" s="3">
        <v>4</v>
      </c>
      <c r="D20" s="22" t="s">
        <v>9</v>
      </c>
      <c r="E20" s="34"/>
      <c r="F20" s="21"/>
      <c r="G20" s="20"/>
      <c r="H20" s="20">
        <f t="shared" si="0"/>
        <v>0</v>
      </c>
      <c r="I20" s="20"/>
    </row>
    <row r="21" spans="2:9" ht="17.100000000000001" customHeight="1" x14ac:dyDescent="0.15">
      <c r="B21" s="71"/>
      <c r="C21" s="3">
        <v>5</v>
      </c>
      <c r="D21" s="22" t="s">
        <v>10</v>
      </c>
      <c r="E21" s="34"/>
      <c r="F21" s="21"/>
      <c r="G21" s="20"/>
      <c r="H21" s="20">
        <f t="shared" si="0"/>
        <v>0</v>
      </c>
      <c r="I21" s="20"/>
    </row>
    <row r="22" spans="2:9" ht="17.100000000000001" customHeight="1" x14ac:dyDescent="0.15">
      <c r="B22" s="71"/>
      <c r="C22" s="3">
        <v>6</v>
      </c>
      <c r="D22" s="22" t="s">
        <v>11</v>
      </c>
      <c r="E22" s="34"/>
      <c r="F22" s="21"/>
      <c r="G22" s="20"/>
      <c r="H22" s="20">
        <f t="shared" si="0"/>
        <v>0</v>
      </c>
      <c r="I22" s="20"/>
    </row>
    <row r="23" spans="2:9" ht="17.100000000000001" customHeight="1" x14ac:dyDescent="0.15">
      <c r="B23" s="71"/>
      <c r="C23" s="3">
        <v>7</v>
      </c>
      <c r="D23" s="22" t="s">
        <v>12</v>
      </c>
      <c r="E23" s="34"/>
      <c r="F23" s="21"/>
      <c r="G23" s="20"/>
      <c r="H23" s="20">
        <f t="shared" si="0"/>
        <v>0</v>
      </c>
      <c r="I23" s="20"/>
    </row>
    <row r="24" spans="2:9" ht="17.100000000000001" customHeight="1" x14ac:dyDescent="0.15">
      <c r="B24" s="71"/>
      <c r="C24" s="3">
        <v>8</v>
      </c>
      <c r="D24" s="3" t="s">
        <v>13</v>
      </c>
      <c r="E24" s="33"/>
      <c r="F24" s="21"/>
      <c r="G24" s="20"/>
      <c r="H24" s="20">
        <f t="shared" si="0"/>
        <v>0</v>
      </c>
      <c r="I24" s="20"/>
    </row>
    <row r="25" spans="2:9" ht="17.100000000000001" customHeight="1" x14ac:dyDescent="0.15">
      <c r="B25" s="71"/>
      <c r="C25" s="3">
        <v>9</v>
      </c>
      <c r="D25" s="3" t="s">
        <v>14</v>
      </c>
      <c r="E25" s="33"/>
      <c r="F25" s="21"/>
      <c r="G25" s="20"/>
      <c r="H25" s="20">
        <f t="shared" si="0"/>
        <v>0</v>
      </c>
      <c r="I25" s="20"/>
    </row>
    <row r="26" spans="2:9" ht="17.100000000000001" customHeight="1" x14ac:dyDescent="0.15">
      <c r="B26" s="71"/>
      <c r="C26" s="3">
        <v>10</v>
      </c>
      <c r="D26" s="3" t="s">
        <v>15</v>
      </c>
      <c r="E26" s="33"/>
      <c r="F26" s="21"/>
      <c r="G26" s="20"/>
      <c r="H26" s="20">
        <f t="shared" si="0"/>
        <v>0</v>
      </c>
      <c r="I26" s="20"/>
    </row>
    <row r="27" spans="2:9" ht="17.100000000000001" customHeight="1" x14ac:dyDescent="0.15">
      <c r="B27" s="71"/>
      <c r="C27" s="3">
        <v>11</v>
      </c>
      <c r="D27" s="3" t="s">
        <v>16</v>
      </c>
      <c r="E27" s="34"/>
      <c r="F27" s="21"/>
      <c r="G27" s="20"/>
      <c r="H27" s="20">
        <f t="shared" si="0"/>
        <v>0</v>
      </c>
      <c r="I27" s="20"/>
    </row>
    <row r="28" spans="2:9" ht="17.100000000000001" customHeight="1" x14ac:dyDescent="0.15">
      <c r="B28" s="71"/>
      <c r="C28" s="3">
        <v>12</v>
      </c>
      <c r="D28" s="3" t="s">
        <v>17</v>
      </c>
      <c r="E28" s="34"/>
      <c r="F28" s="21"/>
      <c r="G28" s="20"/>
      <c r="H28" s="20">
        <f t="shared" si="0"/>
        <v>0</v>
      </c>
      <c r="I28" s="20"/>
    </row>
    <row r="29" spans="2:9" ht="17.100000000000001" customHeight="1" x14ac:dyDescent="0.15">
      <c r="B29" s="71"/>
      <c r="C29" s="3">
        <v>13</v>
      </c>
      <c r="D29" s="3" t="s">
        <v>18</v>
      </c>
      <c r="E29" s="34"/>
      <c r="F29" s="21"/>
      <c r="G29" s="20"/>
      <c r="H29" s="20">
        <f t="shared" si="0"/>
        <v>0</v>
      </c>
      <c r="I29" s="20"/>
    </row>
    <row r="30" spans="2:9" ht="17.100000000000001" customHeight="1" x14ac:dyDescent="0.15">
      <c r="B30" s="71"/>
      <c r="C30" s="3">
        <v>14</v>
      </c>
      <c r="D30" s="3" t="s">
        <v>19</v>
      </c>
      <c r="E30" s="34"/>
      <c r="F30" s="21"/>
      <c r="G30" s="20"/>
      <c r="H30" s="20">
        <f t="shared" si="0"/>
        <v>0</v>
      </c>
      <c r="I30" s="20"/>
    </row>
    <row r="31" spans="2:9" ht="17.100000000000001" customHeight="1" x14ac:dyDescent="0.15">
      <c r="B31" s="71"/>
      <c r="C31" s="3">
        <v>15</v>
      </c>
      <c r="D31" s="3" t="s">
        <v>20</v>
      </c>
      <c r="E31" s="33"/>
      <c r="F31" s="21"/>
      <c r="G31" s="20"/>
      <c r="H31" s="20">
        <f t="shared" si="0"/>
        <v>0</v>
      </c>
      <c r="I31" s="20"/>
    </row>
    <row r="32" spans="2:9" ht="17.100000000000001" customHeight="1" x14ac:dyDescent="0.15">
      <c r="B32" s="71"/>
      <c r="C32" s="3">
        <v>16</v>
      </c>
      <c r="D32" s="3" t="s">
        <v>21</v>
      </c>
      <c r="E32" s="33"/>
      <c r="F32" s="21"/>
      <c r="G32" s="20"/>
      <c r="H32" s="20">
        <f t="shared" si="0"/>
        <v>0</v>
      </c>
      <c r="I32" s="20"/>
    </row>
    <row r="33" spans="2:9" ht="17.100000000000001" customHeight="1" x14ac:dyDescent="0.15">
      <c r="B33" s="71"/>
      <c r="C33" s="3">
        <v>17</v>
      </c>
      <c r="D33" s="3" t="s">
        <v>22</v>
      </c>
      <c r="E33" s="33"/>
      <c r="F33" s="21"/>
      <c r="G33" s="20"/>
      <c r="H33" s="20">
        <f t="shared" si="0"/>
        <v>0</v>
      </c>
      <c r="I33" s="20"/>
    </row>
    <row r="34" spans="2:9" ht="17.100000000000001" customHeight="1" thickBot="1" x14ac:dyDescent="0.2">
      <c r="B34" s="71"/>
      <c r="C34" s="23">
        <v>18</v>
      </c>
      <c r="D34" s="23" t="s">
        <v>23</v>
      </c>
      <c r="E34" s="33"/>
      <c r="F34" s="24"/>
      <c r="G34" s="20"/>
      <c r="H34" s="20">
        <f t="shared" si="0"/>
        <v>0</v>
      </c>
      <c r="I34" s="20"/>
    </row>
    <row r="35" spans="2:9" ht="35.1" customHeight="1" thickBot="1" x14ac:dyDescent="0.2">
      <c r="B35" s="25" t="s">
        <v>24</v>
      </c>
      <c r="C35" s="26"/>
      <c r="D35" s="27" t="str">
        <f>IF(SUM(H17:H34)&gt;=1,"重点支持类（可享受担保费率优惠，见下表）","非重点支持类")</f>
        <v>非重点支持类</v>
      </c>
      <c r="E35" s="42"/>
    </row>
    <row r="36" spans="2:9" ht="14.25" thickBot="1" x14ac:dyDescent="0.2">
      <c r="B36" s="28"/>
      <c r="C36" s="3"/>
      <c r="D36" s="29"/>
    </row>
    <row r="37" spans="2:9" ht="30" customHeight="1" thickBot="1" x14ac:dyDescent="0.2">
      <c r="B37" s="7" t="s">
        <v>34</v>
      </c>
      <c r="C37" s="50"/>
      <c r="D37" s="8" t="str">
        <f>IF(SUM(G8:G14)=7,"恭喜您，初步符合我行本产品贷款条件",IF(SUM(G8:G14)=3,"",IF(SUM(G8:G14)&lt;7,"非常遗憾，您暂时未符合我行贷款条件")))</f>
        <v>非常遗憾，您暂时未符合我行贷款条件</v>
      </c>
      <c r="E37" s="51"/>
      <c r="F37" s="9"/>
      <c r="G37" s="3"/>
    </row>
    <row r="38" spans="2:9" ht="30" customHeight="1" thickBot="1" x14ac:dyDescent="0.2">
      <c r="B38" s="10" t="s">
        <v>38</v>
      </c>
      <c r="C38" s="11"/>
      <c r="D38" s="12" t="str">
        <f>E11*0.2&amp;"万元"</f>
        <v>0万元</v>
      </c>
      <c r="E38" s="61"/>
      <c r="F38" s="13"/>
      <c r="G38" s="3"/>
    </row>
    <row r="39" spans="2:9" ht="40.5" customHeight="1" thickBot="1" x14ac:dyDescent="0.2">
      <c r="B39" s="72" t="str">
        <f>IF(SUM(G8:G14)=7,"贷款品种：一年期流动资金贷款","")</f>
        <v/>
      </c>
      <c r="C39" s="73"/>
      <c r="D39" s="72" t="str">
        <f>IF(SUM(G8:G14)=7,"担保方式：个人无限连带责任保证担保","")</f>
        <v/>
      </c>
      <c r="E39" s="74"/>
      <c r="F39" s="73"/>
      <c r="G39" s="4"/>
    </row>
    <row r="40" spans="2:9" s="56" customFormat="1" ht="14.25" thickBot="1" x14ac:dyDescent="0.2">
      <c r="B40" s="52"/>
      <c r="C40" s="53"/>
      <c r="D40" s="54"/>
      <c r="E40" s="55"/>
      <c r="F40" s="22"/>
      <c r="G40" s="29"/>
    </row>
    <row r="41" spans="2:9" ht="24" customHeight="1" thickBot="1" x14ac:dyDescent="0.2">
      <c r="B41" s="57" t="s">
        <v>35</v>
      </c>
      <c r="C41" s="57" t="s">
        <v>39</v>
      </c>
      <c r="D41" s="57" t="s">
        <v>40</v>
      </c>
    </row>
    <row r="42" spans="2:9" ht="21.95" customHeight="1" x14ac:dyDescent="0.15">
      <c r="B42" s="58" t="s">
        <v>41</v>
      </c>
      <c r="C42" s="43">
        <v>5.0000000000000001E-3</v>
      </c>
      <c r="D42" s="30">
        <v>8.0000000000000002E-3</v>
      </c>
    </row>
    <row r="43" spans="2:9" ht="24.95" customHeight="1" thickBot="1" x14ac:dyDescent="0.2">
      <c r="B43" s="59" t="s">
        <v>42</v>
      </c>
      <c r="C43" s="44">
        <v>8.0000000000000002E-3</v>
      </c>
      <c r="D43" s="31">
        <v>0.01</v>
      </c>
    </row>
    <row r="45" spans="2:9" x14ac:dyDescent="0.15">
      <c r="B45" s="78" t="s">
        <v>48</v>
      </c>
    </row>
  </sheetData>
  <mergeCells count="7">
    <mergeCell ref="B2:D2"/>
    <mergeCell ref="B4:D4"/>
    <mergeCell ref="B8:B14"/>
    <mergeCell ref="B17:B34"/>
    <mergeCell ref="B39:C39"/>
    <mergeCell ref="D39:F39"/>
    <mergeCell ref="B3:C3"/>
  </mergeCells>
  <phoneticPr fontId="9" type="noConversion"/>
  <dataValidations count="2">
    <dataValidation type="list" allowBlank="1" showInputMessage="1" showErrorMessage="1" sqref="E13:E14 E15:E34">
      <formula1>"是,否"</formula1>
    </dataValidation>
    <dataValidation type="decimal" allowBlank="1" showInputMessage="1" showErrorMessage="1" sqref="E8:E12">
      <formula1>0.0000001</formula1>
      <formula2>9999999999999990000</formula2>
    </dataValidation>
  </dataValidations>
  <hyperlinks>
    <hyperlink ref="B45" r:id="rId1"/>
  </hyperlinks>
  <pageMargins left="0.69930555555555596" right="0.69930555555555596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yinying1</dc:creator>
  <cp:lastModifiedBy>xiech</cp:lastModifiedBy>
  <dcterms:created xsi:type="dcterms:W3CDTF">2016-07-18T02:53:00Z</dcterms:created>
  <dcterms:modified xsi:type="dcterms:W3CDTF">2016-07-21T01:39:54Z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